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4\02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I23" i="1"/>
  <c r="I8" i="1"/>
  <c r="H8" i="1"/>
  <c r="F3" i="1" l="1"/>
  <c r="A1" i="1"/>
  <c r="H23" i="1" l="1"/>
  <c r="I9" i="1"/>
  <c r="H9" i="1"/>
  <c r="F22" i="1" l="1"/>
  <c r="E22" i="1"/>
  <c r="D22" i="1"/>
  <c r="D25" i="1" s="1"/>
  <c r="C22" i="1"/>
  <c r="H22" i="1" l="1"/>
  <c r="I22" i="1"/>
  <c r="I24" i="1" l="1"/>
  <c r="H24" i="1"/>
  <c r="C25" i="1" l="1"/>
  <c r="I10" i="1" l="1"/>
  <c r="F25" i="1" l="1"/>
  <c r="H25" i="1" l="1"/>
  <c r="E25" i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<sst xmlns="http://schemas.openxmlformats.org/spreadsheetml/2006/main" count="29" uniqueCount="29">
  <si>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</si>
  <si>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</si>
  <si>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</si>
  <si>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</si>
  <si>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</si>
  <si>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</si>
  <si>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</si>
  <si>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</si>
  <si>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</si>
  <si>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</si>
  <si>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</si>
  <si>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</si>
  <si>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</si>
  <si>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</si>
  <si>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</si>
  <si>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</si>
  <si>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</si>
  <si>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</si>
  <si>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</si>
  <si>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</si>
  <si>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</si>
  <si>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</si>
  <si>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</si>
  <si>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</si>
  <si>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2024 рік</t>
  </si>
  <si>
    <t>Уточн. бюджет  на 
  2024 рік</t>
  </si>
  <si>
    <t>% до уточн. бюдж.   
на 2024</t>
  </si>
  <si>
    <t>Уточн. план   на 
2 міс. 2024</t>
  </si>
  <si>
    <t>% до запл  бюдж 
на 2 міс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</si>
</sst>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O23" sqref="O23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8" t="str">
        <f>"НАДХОДЖЕННЯ ДО РАЙОННОГО БЮДЖЕТУ СТАНОМ НА 01.03.2024 р."</f>
        <v>НАДХОДЖЕННЯ ДО РАЙОННОГО БЮДЖЕТУ СТАНОМ НА 01.03.2024 р.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27</v>
      </c>
      <c r="F3" s="48" t="str">
        <f>"Факт. надходж. за 2 міс. 2024"</f>
        <v>Факт. надходж. за 2 міс. 2024</v>
      </c>
      <c r="G3" s="7" t="str">
        <f>"Факт. Надходж. за  2019"</f>
        <v>Факт. Надходж. за  2019</v>
      </c>
      <c r="H3" s="5" t="s">
        <v>28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62"/>
      <c r="K5" s="63"/>
    </row>
    <row r="6" spans="1:11" s="12" customFormat="1" ht="18" customHeight="1" thickTop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12" customFormat="1" ht="18" hidden="1" customHeight="1" x14ac:dyDescent="0.25">
      <c r="A7" s="13"/>
      <c r="B7" s="14"/>
      <c r="C7" s="15"/>
      <c r="D7" s="16"/>
      <c r="E7" s="16"/>
      <c r="F7" s="50"/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2.7</v>
      </c>
      <c r="F8" s="50">
        <v>9.6</v>
      </c>
      <c r="G8" s="16"/>
      <c r="H8" s="66">
        <f>IF(E8=0, "", F8/E8*100)</f>
        <v>355.55555555555554</v>
      </c>
      <c r="I8" s="66">
        <f>IF(D8=0, "", F8/D8*100)</f>
        <v>32</v>
      </c>
      <c r="J8" s="17" t="str">
        <f>IF(G8=0, "", F8/G8*100)</f>
        <v/>
      </c>
      <c r="K8" s="18">
        <f t="shared" ref="K8:K12" si="0">F8-G8</f>
        <v>9.6</v>
      </c>
    </row>
    <row r="9" spans="1:11" s="12" customFormat="1" ht="42" hidden="1" customHeight="1" x14ac:dyDescent="0.25">
      <c r="A9" s="19" t="s">
        <v>17</v>
      </c>
      <c r="B9" s="20">
        <v>22012500</v>
      </c>
      <c r="C9" s="57"/>
      <c r="D9" s="16"/>
      <c r="E9" s="16">
        <v>0</v>
      </c>
      <c r="F9" s="50">
        <v>0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hidden="1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5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hidden="1" customHeight="1" x14ac:dyDescent="0.25">
      <c r="A21" s="59" t="s">
        <v>23</v>
      </c>
      <c r="B21" s="14">
        <v>24060300</v>
      </c>
      <c r="C21" s="23"/>
      <c r="D21" s="23"/>
      <c r="E21" s="23"/>
      <c r="F21" s="52">
        <v>0</v>
      </c>
      <c r="G21" s="23"/>
      <c r="H21" s="60"/>
      <c r="I21" s="60"/>
      <c r="J21" s="64"/>
      <c r="K21" s="65"/>
    </row>
    <row r="22" spans="1:17" s="12" customFormat="1" ht="30" customHeight="1" x14ac:dyDescent="0.25">
      <c r="A22" s="71" t="s">
        <v>19</v>
      </c>
      <c r="B22" s="71"/>
      <c r="C22" s="23">
        <f>C8+C9+C10+C20+C21</f>
        <v>30</v>
      </c>
      <c r="D22" s="23">
        <f>D8+D9+D10+D20+D21</f>
        <v>30</v>
      </c>
      <c r="E22" s="23">
        <f>E8+E9+E10+E20+E21</f>
        <v>2.7</v>
      </c>
      <c r="F22" s="67">
        <f>F8+F9+F10+F20+F21</f>
        <v>9.6</v>
      </c>
      <c r="G22" s="23"/>
      <c r="H22" s="66">
        <f>IF(E22=0, "", F22/E22*100)</f>
        <v>355.55555555555554</v>
      </c>
      <c r="I22" s="66">
        <f>IF(D22=0, "", F22/D22*100)</f>
        <v>32</v>
      </c>
      <c r="J22" s="64"/>
      <c r="K22" s="65"/>
    </row>
    <row r="23" spans="1:17" s="12" customFormat="1" ht="64.2" customHeight="1" thickBot="1" x14ac:dyDescent="0.3">
      <c r="A23" s="59" t="s">
        <v>20</v>
      </c>
      <c r="B23" s="14">
        <v>41030600</v>
      </c>
      <c r="C23" s="23">
        <v>1449.4</v>
      </c>
      <c r="D23" s="23">
        <v>1449.4</v>
      </c>
      <c r="E23" s="23">
        <v>241.6</v>
      </c>
      <c r="F23" s="52">
        <v>241.6</v>
      </c>
      <c r="G23" s="23"/>
      <c r="H23" s="66">
        <f>IF(E23=0, "", F23/E23*100)</f>
        <v>100</v>
      </c>
      <c r="I23" s="66">
        <f>IF(D23=0, "", F23/D23*100)</f>
        <v>16.668966468883674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56" customFormat="1" ht="31.5" customHeight="1" thickBot="1" x14ac:dyDescent="0.3">
      <c r="A25" s="71" t="s">
        <v>14</v>
      </c>
      <c r="B25" s="71"/>
      <c r="C25" s="61">
        <f>C22+C23+C24</f>
        <v>1479.4</v>
      </c>
      <c r="D25" s="61">
        <f>D22+D23+D24</f>
        <v>1479.4</v>
      </c>
      <c r="E25" s="61">
        <f>E22+E23+E24</f>
        <v>244.29999999999998</v>
      </c>
      <c r="F25" s="61">
        <f>F22+F23+F24</f>
        <v>251.2</v>
      </c>
      <c r="G25" s="61">
        <f>SUM(G6:G20)</f>
        <v>0</v>
      </c>
      <c r="H25" s="61">
        <f>IF(E25=0, "", F25/E25*100)</f>
        <v>102.82439623413835</v>
      </c>
      <c r="I25" s="61">
        <f>IF(D25=0, "", F25/D25*100)</f>
        <v>16.979856698661617</v>
      </c>
      <c r="J25" s="58" t="str">
        <f t="shared" si="2"/>
        <v/>
      </c>
      <c r="K25" s="55">
        <f>F25-G25</f>
        <v>251.2</v>
      </c>
      <c r="Q25" s="12"/>
    </row>
    <row r="26" spans="1:17" s="29" customFormat="1" ht="4.95" customHeight="1" x14ac:dyDescent="0.25">
      <c r="A26" s="25"/>
      <c r="B26" s="26"/>
      <c r="C26" s="27"/>
      <c r="D26" s="27"/>
      <c r="E26" s="27"/>
      <c r="F26" s="53"/>
      <c r="G26" s="27"/>
      <c r="H26" s="27"/>
      <c r="I26" s="27"/>
      <c r="J26" s="27"/>
      <c r="K26" s="28">
        <f>F26-G26</f>
        <v>0</v>
      </c>
    </row>
    <row r="27" spans="1:17" s="12" customFormat="1" ht="18" customHeight="1" x14ac:dyDescent="0.25">
      <c r="A27" s="30"/>
      <c r="B27" s="31"/>
      <c r="C27" s="32"/>
      <c r="D27" s="32"/>
      <c r="E27" s="32"/>
      <c r="F27" s="33"/>
      <c r="G27" s="32"/>
      <c r="H27" s="34"/>
      <c r="I27" s="32"/>
      <c r="J27" s="34"/>
      <c r="K27" s="35"/>
    </row>
    <row r="28" spans="1:17" ht="25.5" hidden="1" customHeight="1" x14ac:dyDescent="0.3">
      <c r="A28" s="36" t="s">
        <v>15</v>
      </c>
      <c r="B28" s="37"/>
      <c r="C28" s="38" t="e">
        <f>C35-#REF!-#REF!-#REF!-#REF!</f>
        <v>#REF!</v>
      </c>
      <c r="D28" s="38" t="e">
        <f>D35-#REF!-#REF!-#REF!-#REF!</f>
        <v>#REF!</v>
      </c>
      <c r="E28" s="38" t="e">
        <f>E35-#REF!-#REF!-#REF!-#REF!</f>
        <v>#REF!</v>
      </c>
      <c r="F28" s="54" t="e">
        <f>F35-#REF!-#REF!-#REF!-#REF!</f>
        <v>#REF!</v>
      </c>
      <c r="G28" s="38" t="e">
        <f>G35-#REF!-#REF!-#REF!-#REF!</f>
        <v>#REF!</v>
      </c>
    </row>
    <row r="29" spans="1:17" x14ac:dyDescent="0.3">
      <c r="G29" s="40"/>
    </row>
    <row r="30" spans="1:17" s="45" customFormat="1" ht="30" customHeight="1" x14ac:dyDescent="0.3">
      <c r="A30" s="1"/>
      <c r="B30" s="41"/>
      <c r="C30" s="42"/>
      <c r="D30" s="42"/>
      <c r="E30" s="42"/>
      <c r="F30" s="42"/>
      <c r="G30" s="42"/>
      <c r="H30" s="43"/>
      <c r="I30" s="43"/>
      <c r="J30" s="43"/>
      <c r="K30" s="44"/>
    </row>
    <row r="31" spans="1:17" s="45" customFormat="1" x14ac:dyDescent="0.3">
      <c r="B31" s="41"/>
      <c r="K31" s="44"/>
    </row>
    <row r="32" spans="1:17" s="45" customFormat="1" ht="27" customHeight="1" x14ac:dyDescent="0.3">
      <c r="A32" s="1"/>
      <c r="B32" s="41"/>
      <c r="C32" s="46"/>
      <c r="D32" s="46"/>
      <c r="E32" s="46"/>
      <c r="F32" s="46"/>
      <c r="G32" s="46"/>
      <c r="H32" s="43"/>
      <c r="I32" s="43"/>
      <c r="J32" s="43"/>
      <c r="K32" s="44"/>
    </row>
    <row r="33" spans="1:11" s="45" customFormat="1" x14ac:dyDescent="0.3">
      <c r="B33" s="41"/>
      <c r="K33" s="44"/>
    </row>
    <row r="34" spans="1:11" s="45" customFormat="1" x14ac:dyDescent="0.3">
      <c r="B34" s="41"/>
      <c r="K34" s="44"/>
    </row>
    <row r="35" spans="1:11" s="45" customFormat="1" ht="24" customHeight="1" x14ac:dyDescent="0.3">
      <c r="A35" s="1"/>
      <c r="B35" s="41"/>
      <c r="C35" s="47"/>
      <c r="D35" s="47"/>
      <c r="E35" s="47"/>
      <c r="F35" s="47"/>
      <c r="G35" s="47"/>
      <c r="K35" s="44"/>
    </row>
    <row r="36" spans="1:11" s="45" customFormat="1" x14ac:dyDescent="0.3">
      <c r="B36" s="41"/>
      <c r="K36" s="44"/>
    </row>
    <row r="37" spans="1:11" s="45" customFormat="1" x14ac:dyDescent="0.3">
      <c r="B37" s="41"/>
      <c r="K37" s="44"/>
    </row>
    <row r="38" spans="1:11" s="45" customFormat="1" ht="27" customHeight="1" x14ac:dyDescent="0.3">
      <c r="B38" s="41"/>
      <c r="C38" s="42"/>
      <c r="D38" s="42"/>
      <c r="E38" s="42"/>
      <c r="F38" s="42"/>
      <c r="G38" s="42"/>
      <c r="K38" s="44"/>
    </row>
    <row r="39" spans="1:11" s="45" customFormat="1" x14ac:dyDescent="0.3">
      <c r="B39" s="41"/>
      <c r="K39" s="44"/>
    </row>
    <row r="40" spans="1:11" s="45" customFormat="1" x14ac:dyDescent="0.3">
      <c r="B40" s="41"/>
      <c r="K40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2024-03-11T09:00:27Z</cp:lastPrinted>
  <dcterms:created xsi:type="dcterms:W3CDTF">2021-02-08T09:31:33Z</dcterms:created>
  <dcterms:modified xsi:type="dcterms:W3CDTF">2024-03-11T09:31:29Z</dcterms:modified>
</cp:coreProperties>
</file>